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fabrizio.orizio\Desktop\SALARIO ACCESSORIO 2018\UNIONE VALSAVIORE\delibera autorizzazione accordo\"/>
    </mc:Choice>
  </mc:AlternateContent>
  <bookViews>
    <workbookView xWindow="0" yWindow="0" windowWidth="21600" windowHeight="8970" activeTab="1"/>
  </bookViews>
  <sheets>
    <sheet name="Costituzione fondo 2018" sheetId="1" r:id="rId1"/>
    <sheet name="Utilizzo fondo defnitivo"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5" l="1"/>
  <c r="F24" i="5" l="1"/>
  <c r="F27" i="5" s="1"/>
  <c r="E45" i="1" l="1"/>
  <c r="E48" i="1" l="1"/>
  <c r="E56" i="1" s="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s="1"/>
  <c r="F28" i="5" s="1"/>
  <c r="E20" i="1" l="1"/>
  <c r="E28" i="5"/>
  <c r="E24" i="5"/>
  <c r="E17" i="5"/>
  <c r="E27" i="5"/>
  <c r="E16" i="5"/>
  <c r="E23" i="5"/>
  <c r="E21" i="5"/>
  <c r="E18" i="5"/>
  <c r="E25" i="5"/>
  <c r="E19" i="5"/>
  <c r="E26" i="5"/>
  <c r="E20" i="5"/>
  <c r="E5" i="5"/>
  <c r="E9" i="5"/>
  <c r="E4" i="5"/>
  <c r="E6" i="5"/>
  <c r="E10" i="5"/>
  <c r="E7" i="5"/>
  <c r="E8" i="5"/>
  <c r="E11" i="5"/>
  <c r="E52" i="1" l="1"/>
</calcChain>
</file>

<file path=xl/sharedStrings.xml><?xml version="1.0" encoding="utf-8"?>
<sst xmlns="http://schemas.openxmlformats.org/spreadsheetml/2006/main" count="173" uniqueCount="143">
  <si>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</si>
  <si>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</si>
  <si>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</si>
  <si>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</si>
  <si>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</si>
  <si>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</si>
  <si>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</si>
  <si>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</si>
  <si>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</si>
  <si>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</si>
  <si>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</si>
  <si>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</si>
  <si>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</si>
  <si>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</si>
  <si>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</si>
  <si>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</si>
  <si>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</si>
  <si>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</si>
  <si>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</si>
  <si>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</si>
  <si>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</si>
  <si>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</si>
  <si>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</si>
  <si>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</si>
  <si>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</si>
  <si>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</si>
  <si>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</si>
  <si>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</si>
  <si>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</si>
  <si>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</si>
  <si>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</si>
  <si>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</si>
  <si>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</si>
  <si>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</si>
  <si>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</si>
  <si>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</si>
  <si>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</si>
  <si>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</si>
  <si>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</si>
  <si>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</si>
  <si>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</si>
  <si>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</si>
  <si>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</si>
  <si>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</si>
  <si>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</si>
  <si>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</si>
  <si>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</si>
  <si>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</si>
  <si>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</si>
  <si>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</si>
  <si>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</si>
  <si>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</si>
  <si>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</si>
  <si>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</si>
  <si>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</si>
  <si>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</si>
  <si>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</si>
  <si>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</si>
  <si>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</si>
  <si>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</si>
  <si>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</si>
  <si>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</si>
  <si>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</si>
  <si>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</si>
  <si>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</si>
  <si>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</si>
  <si>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</si>
  <si>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</si>
  <si>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</si>
  <si>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</si>
  <si>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</si>
  <si>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</si>
  <si>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</si>
  <si>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</si>
  <si>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</si>
  <si>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</si>
  <si>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</si>
  <si>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</si>
  <si>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</si>
  <si>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</si>
  <si>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</si>
  <si>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</si>
  <si>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</si>
  <si>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</si>
  <si>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</si>
  <si>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</si>
  <si>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</si>
  <si>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</si>
  <si>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</si>
  <si>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</si>
  <si>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</si>
  <si>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</si>
  <si>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</si>
  <si>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</si>
  <si>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</si>
  <si>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</si>
  <si>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</si>
  <si>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</si>
  <si>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</si>
  <si>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</si>
  <si>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</si>
  <si>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</si>
  <si>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</si>
  <si>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</si>
  <si>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</si>
  <si>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</si>
  <si>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</si>
  <si>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</si>
  <si>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</si>
  <si>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</si>
  <si>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</si>
  <si>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</si>
  <si>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</si>
  <si>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</si>
  <si>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</si>
  <si>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</si>
  <si>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</si>
  <si>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</si>
  <si>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</si>
  <si>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</si>
  <si>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</si>
  <si>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</si>
  <si>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</si>
  <si>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</si>
  <si>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Progetto vigilanza e sicurezza pubblica (allegato B)</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</si>
  <si>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</si>
  <si>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</si>
  <si>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</si>
  <si>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</si>
  <si>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</si>
  <si>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</si>
  <si>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</si>
  <si>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</si>
  <si>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</si>
  <si>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</si>
  <si>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</si>
  <si>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t>
  </si>
  <si>
    <t>Alte professionalità</t>
  </si>
  <si>
    <t xml:space="preserve">TOTALE FONDO PER SALARIO ACCESSORIO AL PERSONALE DIPENDENTE </t>
  </si>
  <si>
    <t>ALTRI RECUPERI A VALERE SULLA PARTE STABILE DEL FONDO</t>
  </si>
  <si>
    <t>SELLERO COSTITUZIONE DEL FONDO DEL SALARIO ACCESSORIO 2018</t>
  </si>
  <si>
    <t>Progetto recupero entrate neve, scuolabus, manutenzioni, acquedotto</t>
  </si>
  <si>
    <t>Differenza dovuta alle differenze  tra gli incrementi a regime di cui all’art. 64 riconosciuti alle posizioni economiche di ciascuna categoria  e gli stessi incrementi riconosciuti alle posizioni iniziali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</si>
</sst>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5"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7">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1" fillId="4" borderId="5" xfId="0" applyFont="1" applyFill="1" applyBorder="1" applyAlignment="1">
      <alignment vertical="center" wrapText="1"/>
    </xf>
    <xf numFmtId="0" fontId="12" fillId="4" borderId="5" xfId="0" applyFont="1" applyFill="1" applyBorder="1" applyAlignment="1">
      <alignment horizontal="justify" vertical="center" wrapText="1"/>
    </xf>
    <xf numFmtId="0" fontId="10"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4"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0"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5" fillId="2" borderId="14" xfId="1" applyFont="1" applyFill="1" applyBorder="1" applyAlignment="1">
      <alignment vertical="center" wrapText="1"/>
    </xf>
    <xf numFmtId="0" fontId="0" fillId="0" borderId="39" xfId="0" applyBorder="1"/>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3"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5"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2" xfId="2" applyFont="1" applyFill="1" applyBorder="1" applyAlignment="1">
      <alignment horizontal="center" vertical="center" wrapText="1"/>
    </xf>
    <xf numFmtId="164" fontId="2" fillId="2" borderId="49" xfId="1"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6" xfId="0" applyFill="1" applyBorder="1" applyAlignment="1">
      <alignment wrapText="1"/>
    </xf>
    <xf numFmtId="0" fontId="2" fillId="0" borderId="0" xfId="0" applyFont="1" applyFill="1" applyBorder="1" applyAlignment="1">
      <alignment vertical="center" wrapText="1"/>
    </xf>
    <xf numFmtId="0" fontId="2" fillId="2" borderId="47"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8" fillId="2" borderId="3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0" fillId="0" borderId="34" xfId="0" applyBorder="1" applyAlignment="1">
      <alignment horizontal="center" wrapText="1"/>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4"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13" fillId="4" borderId="7"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8" fillId="2" borderId="8" xfId="0" applyFont="1" applyFill="1" applyBorder="1" applyAlignment="1">
      <alignment horizontal="center" vertical="center" wrapText="1"/>
    </xf>
    <xf numFmtId="0" fontId="0" fillId="0" borderId="0" xfId="0" applyAlignment="1">
      <alignment horizontal="center" vertical="center" wrapText="1"/>
    </xf>
    <xf numFmtId="0" fontId="8" fillId="2" borderId="50"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8"/>
  <sheetViews>
    <sheetView topLeftCell="C65" workbookViewId="0">
      <selection activeCell="F75" sqref="F75:F78"/>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126" t="s">
        <v>140</v>
      </c>
      <c r="C1" s="126"/>
      <c r="D1" s="126"/>
      <c r="E1" s="127"/>
    </row>
    <row r="2" spans="1:6" x14ac:dyDescent="0.25">
      <c r="A2" s="38"/>
      <c r="B2" s="128" t="s">
        <v>0</v>
      </c>
      <c r="C2" s="128"/>
      <c r="D2" s="128"/>
      <c r="E2" s="129"/>
    </row>
    <row r="3" spans="1:6" ht="15.75" thickBot="1" x14ac:dyDescent="0.3">
      <c r="A3" s="38"/>
      <c r="B3" s="39"/>
      <c r="C3" s="25"/>
      <c r="D3" s="26"/>
      <c r="E3" s="40"/>
    </row>
    <row r="4" spans="1:6" ht="21" x14ac:dyDescent="0.25">
      <c r="A4" s="59"/>
      <c r="B4" s="130" t="s">
        <v>1</v>
      </c>
      <c r="C4" s="131"/>
      <c r="D4" s="131"/>
      <c r="E4" s="132"/>
    </row>
    <row r="5" spans="1:6" ht="31.5" x14ac:dyDescent="0.25">
      <c r="A5" s="41" t="s">
        <v>99</v>
      </c>
      <c r="B5" s="1" t="s">
        <v>2</v>
      </c>
      <c r="C5" s="1" t="s">
        <v>3</v>
      </c>
      <c r="D5" s="1" t="s">
        <v>4</v>
      </c>
      <c r="E5" s="42" t="s">
        <v>5</v>
      </c>
    </row>
    <row r="6" spans="1:6" ht="90" x14ac:dyDescent="0.25">
      <c r="A6" s="43">
        <v>1</v>
      </c>
      <c r="B6" s="10" t="s">
        <v>6</v>
      </c>
      <c r="C6" s="11" t="s">
        <v>7</v>
      </c>
      <c r="D6" s="12" t="s">
        <v>8</v>
      </c>
      <c r="E6" s="15">
        <v>18753.060000000001</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v>347.46</v>
      </c>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6" ht="21" x14ac:dyDescent="0.25">
      <c r="A17" s="101" t="s">
        <v>104</v>
      </c>
      <c r="B17" s="102"/>
      <c r="C17" s="102"/>
      <c r="D17" s="102"/>
      <c r="E17" s="46">
        <v>19264.09</v>
      </c>
      <c r="F17" s="123" t="s">
        <v>142</v>
      </c>
    </row>
    <row r="18" spans="1:6" ht="21" x14ac:dyDescent="0.25">
      <c r="A18" s="101" t="s">
        <v>105</v>
      </c>
      <c r="B18" s="102"/>
      <c r="C18" s="102"/>
      <c r="D18" s="102"/>
      <c r="E18" s="46">
        <v>18753.060000000001</v>
      </c>
      <c r="F18" s="123"/>
    </row>
    <row r="19" spans="1:6" ht="21" x14ac:dyDescent="0.25">
      <c r="A19" s="101" t="s">
        <v>109</v>
      </c>
      <c r="B19" s="102"/>
      <c r="C19" s="102"/>
      <c r="D19" s="102"/>
      <c r="E19" s="46">
        <v>19100.52</v>
      </c>
      <c r="F19" s="123"/>
    </row>
    <row r="20" spans="1:6" ht="21.75" thickBot="1" x14ac:dyDescent="0.3">
      <c r="A20" s="103" t="s">
        <v>108</v>
      </c>
      <c r="B20" s="104"/>
      <c r="C20" s="104"/>
      <c r="D20" s="104"/>
      <c r="E20" s="62">
        <f>E18-E17</f>
        <v>-511.02999999999884</v>
      </c>
      <c r="F20" s="123"/>
    </row>
    <row r="21" spans="1:6" ht="21" x14ac:dyDescent="0.25">
      <c r="A21" s="18"/>
      <c r="B21" s="2"/>
      <c r="C21" s="3"/>
      <c r="D21" s="4"/>
      <c r="E21" s="5"/>
    </row>
    <row r="22" spans="1:6" ht="21" x14ac:dyDescent="0.25">
      <c r="A22" s="18"/>
      <c r="B22" s="2"/>
      <c r="C22" s="3"/>
      <c r="D22" s="4"/>
      <c r="E22" s="5"/>
    </row>
    <row r="23" spans="1:6" ht="21.75" thickBot="1" x14ac:dyDescent="0.3">
      <c r="A23" s="18"/>
      <c r="B23" s="2"/>
      <c r="C23" s="3"/>
      <c r="D23" s="4"/>
      <c r="E23" s="5"/>
    </row>
    <row r="24" spans="1:6" ht="21" x14ac:dyDescent="0.25">
      <c r="A24" s="59"/>
      <c r="B24" s="130" t="s">
        <v>34</v>
      </c>
      <c r="C24" s="131"/>
      <c r="D24" s="131"/>
      <c r="E24" s="132"/>
    </row>
    <row r="25" spans="1:6" ht="31.5" x14ac:dyDescent="0.25">
      <c r="A25" s="41" t="s">
        <v>99</v>
      </c>
      <c r="B25" s="1" t="s">
        <v>2</v>
      </c>
      <c r="C25" s="1" t="s">
        <v>4</v>
      </c>
      <c r="D25" s="1" t="s">
        <v>35</v>
      </c>
      <c r="E25" s="42" t="s">
        <v>5</v>
      </c>
    </row>
    <row r="26" spans="1:6" ht="78.75" x14ac:dyDescent="0.25">
      <c r="A26" s="43">
        <f>A21+1</f>
        <v>1</v>
      </c>
      <c r="B26" s="10" t="s">
        <v>36</v>
      </c>
      <c r="C26" s="11" t="s">
        <v>37</v>
      </c>
      <c r="D26" s="12" t="s">
        <v>38</v>
      </c>
      <c r="E26" s="15"/>
    </row>
    <row r="27" spans="1:6" ht="75" x14ac:dyDescent="0.25">
      <c r="A27" s="43">
        <f t="shared" si="0"/>
        <v>2</v>
      </c>
      <c r="B27" s="10" t="s">
        <v>39</v>
      </c>
      <c r="C27" s="11" t="s">
        <v>40</v>
      </c>
      <c r="D27" s="12" t="s">
        <v>41</v>
      </c>
      <c r="E27" s="15"/>
    </row>
    <row r="28" spans="1:6" ht="47.25" x14ac:dyDescent="0.25">
      <c r="A28" s="43">
        <f t="shared" si="0"/>
        <v>3</v>
      </c>
      <c r="B28" s="10" t="s">
        <v>10</v>
      </c>
      <c r="C28" s="11" t="s">
        <v>42</v>
      </c>
      <c r="D28" s="12" t="s">
        <v>43</v>
      </c>
      <c r="E28" s="15">
        <v>0</v>
      </c>
    </row>
    <row r="29" spans="1:6" ht="63" x14ac:dyDescent="0.25">
      <c r="A29" s="43">
        <f t="shared" si="0"/>
        <v>4</v>
      </c>
      <c r="B29" s="10" t="s">
        <v>44</v>
      </c>
      <c r="C29" s="11" t="s">
        <v>45</v>
      </c>
      <c r="D29" s="12" t="s">
        <v>46</v>
      </c>
      <c r="E29" s="15"/>
    </row>
    <row r="30" spans="1:6" ht="94.5" x14ac:dyDescent="0.25">
      <c r="A30" s="43">
        <f t="shared" si="0"/>
        <v>5</v>
      </c>
      <c r="B30" s="10" t="s">
        <v>47</v>
      </c>
      <c r="C30" s="11" t="s">
        <v>45</v>
      </c>
      <c r="D30" s="12" t="s">
        <v>48</v>
      </c>
      <c r="E30" s="15">
        <v>0</v>
      </c>
    </row>
    <row r="31" spans="1:6" ht="47.25" x14ac:dyDescent="0.25">
      <c r="A31" s="43">
        <f t="shared" si="0"/>
        <v>6</v>
      </c>
      <c r="B31" s="10" t="s">
        <v>49</v>
      </c>
      <c r="C31" s="11" t="s">
        <v>45</v>
      </c>
      <c r="D31" s="12" t="s">
        <v>50</v>
      </c>
      <c r="E31" s="15"/>
    </row>
    <row r="32" spans="1:6"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12029.83</v>
      </c>
    </row>
    <row r="42" spans="1:6" ht="47.25" x14ac:dyDescent="0.25">
      <c r="A42" s="43">
        <f t="shared" si="0"/>
        <v>17</v>
      </c>
      <c r="B42" s="22" t="s">
        <v>75</v>
      </c>
      <c r="C42" s="23" t="s">
        <v>76</v>
      </c>
      <c r="D42" s="24" t="s">
        <v>77</v>
      </c>
      <c r="E42" s="15">
        <v>0</v>
      </c>
    </row>
    <row r="43" spans="1:6" ht="21" x14ac:dyDescent="0.25">
      <c r="A43" s="101" t="s">
        <v>106</v>
      </c>
      <c r="B43" s="102"/>
      <c r="C43" s="102"/>
      <c r="D43" s="102"/>
      <c r="E43" s="46">
        <f>SUM(E26:E42)</f>
        <v>12029.83</v>
      </c>
    </row>
    <row r="44" spans="1:6" ht="21" x14ac:dyDescent="0.25">
      <c r="A44" s="101" t="s">
        <v>107</v>
      </c>
      <c r="B44" s="102"/>
      <c r="C44" s="102"/>
      <c r="D44" s="102"/>
      <c r="E44" s="46">
        <v>12029.83</v>
      </c>
    </row>
    <row r="45" spans="1:6" ht="21" x14ac:dyDescent="0.25">
      <c r="A45" s="101" t="s">
        <v>110</v>
      </c>
      <c r="B45" s="102"/>
      <c r="C45" s="102"/>
      <c r="D45" s="102"/>
      <c r="E45" s="46">
        <f>E44</f>
        <v>12029.83</v>
      </c>
    </row>
    <row r="46" spans="1:6" ht="21" x14ac:dyDescent="0.25">
      <c r="A46" s="105" t="s">
        <v>108</v>
      </c>
      <c r="B46" s="106"/>
      <c r="C46" s="106"/>
      <c r="D46" s="106"/>
      <c r="E46" s="47">
        <f>E44-E43</f>
        <v>0</v>
      </c>
    </row>
    <row r="47" spans="1:6" ht="21" x14ac:dyDescent="0.25">
      <c r="A47" s="38"/>
      <c r="B47" s="6"/>
      <c r="C47" s="7"/>
      <c r="D47" s="8"/>
      <c r="E47" s="48"/>
    </row>
    <row r="48" spans="1:6" ht="23.25" x14ac:dyDescent="0.25">
      <c r="A48" s="90" t="s">
        <v>133</v>
      </c>
      <c r="B48" s="91"/>
      <c r="C48" s="91"/>
      <c r="D48" s="92"/>
      <c r="E48" s="46">
        <f>E45+E19</f>
        <v>31130.35</v>
      </c>
      <c r="F48" s="82"/>
    </row>
    <row r="49" spans="1:5" ht="21" x14ac:dyDescent="0.25">
      <c r="A49" s="112" t="s">
        <v>134</v>
      </c>
      <c r="B49" s="113"/>
      <c r="C49" s="113"/>
      <c r="D49" s="113"/>
      <c r="E49" s="114"/>
    </row>
    <row r="50" spans="1:5" x14ac:dyDescent="0.25">
      <c r="A50" s="115" t="s">
        <v>78</v>
      </c>
      <c r="B50" s="116"/>
      <c r="C50" s="136" t="s">
        <v>79</v>
      </c>
      <c r="D50" s="139" t="s">
        <v>102</v>
      </c>
      <c r="E50" s="121">
        <v>30782.89</v>
      </c>
    </row>
    <row r="51" spans="1:5" x14ac:dyDescent="0.25">
      <c r="A51" s="117"/>
      <c r="B51" s="118"/>
      <c r="C51" s="137"/>
      <c r="D51" s="140"/>
      <c r="E51" s="122"/>
    </row>
    <row r="52" spans="1:5" ht="30.75" thickBot="1" x14ac:dyDescent="0.3">
      <c r="A52" s="119"/>
      <c r="B52" s="120"/>
      <c r="C52" s="138"/>
      <c r="D52" s="60" t="s">
        <v>80</v>
      </c>
      <c r="E52" s="61">
        <f>E46+E20</f>
        <v>-511.02999999999884</v>
      </c>
    </row>
    <row r="53" spans="1:5" ht="21" x14ac:dyDescent="0.25">
      <c r="A53" s="109" t="s">
        <v>135</v>
      </c>
      <c r="B53" s="110"/>
      <c r="C53" s="110"/>
      <c r="D53" s="110"/>
      <c r="E53" s="111"/>
    </row>
    <row r="54" spans="1:5" x14ac:dyDescent="0.25">
      <c r="A54" s="87" t="s">
        <v>100</v>
      </c>
      <c r="B54" s="88"/>
      <c r="C54" s="89"/>
      <c r="D54" s="12" t="s">
        <v>101</v>
      </c>
      <c r="E54" s="81"/>
    </row>
    <row r="55" spans="1:5" x14ac:dyDescent="0.25">
      <c r="A55" s="87" t="s">
        <v>139</v>
      </c>
      <c r="B55" s="88"/>
      <c r="C55" s="88"/>
      <c r="D55" s="12" t="s">
        <v>136</v>
      </c>
      <c r="E55" s="81">
        <v>511.01</v>
      </c>
    </row>
    <row r="56" spans="1:5" ht="23.25" x14ac:dyDescent="0.25">
      <c r="A56" s="90" t="s">
        <v>138</v>
      </c>
      <c r="B56" s="91"/>
      <c r="C56" s="91"/>
      <c r="D56" s="92"/>
      <c r="E56" s="46">
        <f>E54+E48-E55</f>
        <v>30619.34</v>
      </c>
    </row>
    <row r="57" spans="1:5" x14ac:dyDescent="0.25">
      <c r="A57" s="56"/>
      <c r="B57" s="39"/>
      <c r="C57" s="25"/>
      <c r="D57" s="26"/>
      <c r="E57" s="57"/>
    </row>
    <row r="58" spans="1:5" x14ac:dyDescent="0.25">
      <c r="A58" s="56"/>
      <c r="B58" s="39"/>
      <c r="C58" s="25"/>
      <c r="D58" s="26"/>
      <c r="E58" s="57"/>
    </row>
    <row r="59" spans="1:5" x14ac:dyDescent="0.25">
      <c r="A59" s="56"/>
      <c r="B59" s="39"/>
      <c r="C59" s="25"/>
      <c r="D59" s="26"/>
      <c r="E59" s="57"/>
    </row>
    <row r="60" spans="1:5" x14ac:dyDescent="0.25">
      <c r="A60" s="56"/>
      <c r="B60" s="39"/>
      <c r="C60" s="25"/>
      <c r="D60" s="26"/>
      <c r="E60" s="57"/>
    </row>
    <row r="61" spans="1:5" x14ac:dyDescent="0.25">
      <c r="A61" s="56"/>
      <c r="B61" s="39"/>
      <c r="C61" s="25"/>
      <c r="D61" s="26"/>
      <c r="E61" s="57"/>
    </row>
    <row r="62" spans="1:5" ht="15.75" thickBot="1" x14ac:dyDescent="0.3">
      <c r="A62" s="56"/>
      <c r="B62" s="39"/>
      <c r="C62" s="25"/>
      <c r="D62" s="26"/>
      <c r="E62" s="57"/>
    </row>
    <row r="63" spans="1:5" ht="18.75" x14ac:dyDescent="0.25">
      <c r="A63" s="58"/>
      <c r="B63" s="133" t="s">
        <v>118</v>
      </c>
      <c r="C63" s="134"/>
      <c r="D63" s="134"/>
      <c r="E63" s="135"/>
    </row>
    <row r="64" spans="1:5" ht="31.5" x14ac:dyDescent="0.25">
      <c r="A64" s="49"/>
      <c r="B64" s="9" t="s">
        <v>2</v>
      </c>
      <c r="C64" s="9" t="s">
        <v>3</v>
      </c>
      <c r="D64" s="9"/>
      <c r="E64" s="50" t="s">
        <v>5</v>
      </c>
    </row>
    <row r="65" spans="1:6" ht="31.5" x14ac:dyDescent="0.25">
      <c r="A65" s="141">
        <v>2016</v>
      </c>
      <c r="B65" s="10" t="s">
        <v>81</v>
      </c>
      <c r="C65" s="85" t="s">
        <v>82</v>
      </c>
      <c r="D65" s="86"/>
      <c r="E65" s="15"/>
    </row>
    <row r="66" spans="1:6" ht="31.5" x14ac:dyDescent="0.25">
      <c r="A66" s="142"/>
      <c r="B66" s="10" t="s">
        <v>81</v>
      </c>
      <c r="C66" s="85" t="s">
        <v>83</v>
      </c>
      <c r="D66" s="86"/>
      <c r="E66" s="15"/>
    </row>
    <row r="67" spans="1:6" ht="63" x14ac:dyDescent="0.25">
      <c r="A67" s="143"/>
      <c r="B67" s="10" t="s">
        <v>84</v>
      </c>
      <c r="C67" s="85" t="s">
        <v>85</v>
      </c>
      <c r="D67" s="86"/>
      <c r="E67" s="15"/>
    </row>
    <row r="68" spans="1:6" s="17" customFormat="1" ht="15.75" x14ac:dyDescent="0.25">
      <c r="A68" s="55"/>
      <c r="B68" s="93" t="s">
        <v>95</v>
      </c>
      <c r="C68" s="94"/>
      <c r="D68" s="95"/>
      <c r="E68" s="44"/>
    </row>
    <row r="69" spans="1:6" ht="31.5" x14ac:dyDescent="0.25">
      <c r="A69" s="141">
        <v>2018</v>
      </c>
      <c r="B69" s="10" t="s">
        <v>81</v>
      </c>
      <c r="C69" s="85" t="s">
        <v>82</v>
      </c>
      <c r="D69" s="86"/>
      <c r="E69" s="15"/>
    </row>
    <row r="70" spans="1:6" ht="31.5" x14ac:dyDescent="0.25">
      <c r="A70" s="142"/>
      <c r="B70" s="10" t="s">
        <v>81</v>
      </c>
      <c r="C70" s="85" t="s">
        <v>83</v>
      </c>
      <c r="D70" s="86"/>
      <c r="E70" s="15"/>
    </row>
    <row r="71" spans="1:6" ht="63" x14ac:dyDescent="0.25">
      <c r="A71" s="143"/>
      <c r="B71" s="10" t="s">
        <v>84</v>
      </c>
      <c r="C71" s="85" t="s">
        <v>85</v>
      </c>
      <c r="D71" s="86"/>
      <c r="E71" s="15"/>
    </row>
    <row r="72" spans="1:6" ht="15.75" x14ac:dyDescent="0.25">
      <c r="A72" s="51"/>
      <c r="B72" s="96" t="s">
        <v>95</v>
      </c>
      <c r="C72" s="97"/>
      <c r="D72" s="98"/>
      <c r="E72" s="15"/>
    </row>
    <row r="73" spans="1:6" ht="21" x14ac:dyDescent="0.25">
      <c r="A73" s="52"/>
      <c r="B73" s="107" t="s">
        <v>117</v>
      </c>
      <c r="C73" s="102"/>
      <c r="D73" s="108"/>
      <c r="E73" s="53"/>
    </row>
    <row r="74" spans="1:6" x14ac:dyDescent="0.25">
      <c r="A74" s="38"/>
      <c r="B74" s="39"/>
      <c r="C74" s="25"/>
      <c r="D74" s="26"/>
      <c r="E74" s="40"/>
    </row>
    <row r="75" spans="1:6" ht="21" customHeight="1" x14ac:dyDescent="0.25">
      <c r="A75" s="38"/>
      <c r="B75" s="99" t="s">
        <v>119</v>
      </c>
      <c r="C75" s="100"/>
      <c r="D75" s="100"/>
      <c r="E75" s="46">
        <v>31130.35</v>
      </c>
      <c r="F75" s="123" t="s">
        <v>142</v>
      </c>
    </row>
    <row r="76" spans="1:6" x14ac:dyDescent="0.25">
      <c r="A76" s="38"/>
      <c r="B76" s="39"/>
      <c r="C76" s="25"/>
      <c r="D76" s="26"/>
      <c r="E76" s="40"/>
      <c r="F76" s="123"/>
    </row>
    <row r="77" spans="1:6" ht="15.75" thickBot="1" x14ac:dyDescent="0.3">
      <c r="A77" s="54"/>
      <c r="B77" s="124" t="s">
        <v>111</v>
      </c>
      <c r="C77" s="125"/>
      <c r="D77" s="125"/>
      <c r="E77" s="121">
        <v>30782.89</v>
      </c>
      <c r="F77" s="123"/>
    </row>
    <row r="78" spans="1:6" x14ac:dyDescent="0.25">
      <c r="E78" s="122"/>
      <c r="F78" s="123"/>
    </row>
  </sheetData>
  <mergeCells count="39">
    <mergeCell ref="E77:E78"/>
    <mergeCell ref="F17:F20"/>
    <mergeCell ref="F75:F78"/>
    <mergeCell ref="B77:D77"/>
    <mergeCell ref="B1:E1"/>
    <mergeCell ref="B2:E2"/>
    <mergeCell ref="B4:E4"/>
    <mergeCell ref="B24:E24"/>
    <mergeCell ref="B63:E63"/>
    <mergeCell ref="C50:C52"/>
    <mergeCell ref="D50:D51"/>
    <mergeCell ref="E50:E51"/>
    <mergeCell ref="A17:D17"/>
    <mergeCell ref="A18:D18"/>
    <mergeCell ref="A65:A67"/>
    <mergeCell ref="A69:A71"/>
    <mergeCell ref="B72:D72"/>
    <mergeCell ref="B75:D75"/>
    <mergeCell ref="A19:D19"/>
    <mergeCell ref="A44:D44"/>
    <mergeCell ref="A45:D45"/>
    <mergeCell ref="A43:D43"/>
    <mergeCell ref="A20:D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 ref="A55:C55"/>
    <mergeCell ref="B68:D68"/>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abSelected="1" topLeftCell="A17" workbookViewId="0">
      <selection activeCell="F28" sqref="F28"/>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6" t="s">
        <v>86</v>
      </c>
      <c r="C1" s="144"/>
      <c r="D1" s="144"/>
      <c r="E1" s="134"/>
      <c r="F1" s="135"/>
    </row>
    <row r="2" spans="2:11" ht="32.25" customHeight="1" x14ac:dyDescent="0.25">
      <c r="B2" s="68" t="s">
        <v>87</v>
      </c>
      <c r="C2" s="31"/>
      <c r="D2" s="31"/>
      <c r="E2" s="27"/>
      <c r="F2" s="14" t="s">
        <v>88</v>
      </c>
    </row>
    <row r="3" spans="2:11" ht="32.25" customHeight="1" x14ac:dyDescent="0.25">
      <c r="B3" s="83" t="s">
        <v>103</v>
      </c>
      <c r="C3" s="78" t="s">
        <v>129</v>
      </c>
      <c r="D3" s="78" t="s">
        <v>130</v>
      </c>
      <c r="E3" s="79"/>
      <c r="F3" s="84">
        <f>'Costituzione fondo 2018'!E56</f>
        <v>30619.34</v>
      </c>
    </row>
    <row r="4" spans="2:11" ht="32.25" customHeight="1" x14ac:dyDescent="0.25">
      <c r="B4" s="69" t="s">
        <v>89</v>
      </c>
      <c r="C4" s="13"/>
      <c r="D4" s="13"/>
      <c r="E4" s="28">
        <f t="shared" ref="E4:E11" si="0">F4/F$11</f>
        <v>0.28489847774578403</v>
      </c>
      <c r="F4" s="15">
        <v>3072.16</v>
      </c>
    </row>
    <row r="5" spans="2:11" ht="32.25" customHeight="1" x14ac:dyDescent="0.25">
      <c r="B5" s="69" t="s">
        <v>127</v>
      </c>
      <c r="C5" s="13"/>
      <c r="D5" s="13"/>
      <c r="E5" s="28">
        <f t="shared" si="0"/>
        <v>0.57066588768796345</v>
      </c>
      <c r="F5" s="15">
        <v>6153.69</v>
      </c>
    </row>
    <row r="6" spans="2:11" ht="32.25" hidden="1" customHeight="1" x14ac:dyDescent="0.25">
      <c r="B6" s="69" t="s">
        <v>115</v>
      </c>
      <c r="C6" s="13"/>
      <c r="D6" s="13"/>
      <c r="E6" s="28">
        <f t="shared" si="0"/>
        <v>0</v>
      </c>
      <c r="F6" s="15"/>
      <c r="G6">
        <v>-11020.47</v>
      </c>
      <c r="H6" s="145" t="s">
        <v>128</v>
      </c>
      <c r="I6" s="145"/>
      <c r="J6" s="145"/>
      <c r="K6" s="145"/>
    </row>
    <row r="7" spans="2:11" ht="32.25" hidden="1" customHeight="1" x14ac:dyDescent="0.25">
      <c r="B7" s="69" t="s">
        <v>116</v>
      </c>
      <c r="C7" s="13"/>
      <c r="D7" s="13"/>
      <c r="E7" s="28">
        <f t="shared" si="0"/>
        <v>0</v>
      </c>
      <c r="F7" s="15"/>
      <c r="G7">
        <v>-2610.39</v>
      </c>
      <c r="H7" s="145"/>
      <c r="I7" s="145"/>
      <c r="J7" s="145"/>
      <c r="K7" s="145"/>
    </row>
    <row r="8" spans="2:11" ht="32.25" customHeight="1" x14ac:dyDescent="0.25">
      <c r="B8" s="69" t="s">
        <v>90</v>
      </c>
      <c r="C8" s="13"/>
      <c r="D8" s="13"/>
      <c r="E8" s="28">
        <f t="shared" si="0"/>
        <v>0</v>
      </c>
      <c r="F8" s="15">
        <v>0</v>
      </c>
    </row>
    <row r="9" spans="2:11" ht="32.25" customHeight="1" x14ac:dyDescent="0.25">
      <c r="B9" s="69" t="s">
        <v>91</v>
      </c>
      <c r="C9" s="13"/>
      <c r="D9" s="13"/>
      <c r="E9" s="28">
        <f t="shared" si="0"/>
        <v>0</v>
      </c>
      <c r="F9" s="15">
        <v>0</v>
      </c>
    </row>
    <row r="10" spans="2:11" ht="32.25" customHeight="1" x14ac:dyDescent="0.25">
      <c r="B10" s="69" t="s">
        <v>98</v>
      </c>
      <c r="C10" s="13"/>
      <c r="D10" s="13"/>
      <c r="E10" s="28">
        <f t="shared" si="0"/>
        <v>0.14443563456625264</v>
      </c>
      <c r="F10" s="15">
        <v>1557.5</v>
      </c>
    </row>
    <row r="11" spans="2:11" ht="32.25" customHeight="1" x14ac:dyDescent="0.25">
      <c r="B11" s="69" t="s">
        <v>132</v>
      </c>
      <c r="C11" s="13"/>
      <c r="D11" s="13"/>
      <c r="E11" s="28">
        <f t="shared" si="0"/>
        <v>1</v>
      </c>
      <c r="F11" s="44">
        <f>F10+F5+F4</f>
        <v>10783.349999999999</v>
      </c>
    </row>
    <row r="12" spans="2:11" ht="32.25" customHeight="1" thickBot="1" x14ac:dyDescent="0.3">
      <c r="B12" s="70" t="s">
        <v>92</v>
      </c>
      <c r="C12" s="33"/>
      <c r="D12" s="33"/>
      <c r="E12" s="29"/>
      <c r="F12" s="16">
        <f>F3-F4-F5-F8-F10-F9-F6-F7</f>
        <v>19835.990000000002</v>
      </c>
    </row>
    <row r="13" spans="2:11" ht="32.25" customHeight="1" thickBot="1" x14ac:dyDescent="0.3">
      <c r="B13" s="71"/>
      <c r="C13" s="63"/>
      <c r="D13" s="63"/>
      <c r="E13" s="36"/>
      <c r="F13" s="35"/>
    </row>
    <row r="14" spans="2:11" ht="32.25" customHeight="1" x14ac:dyDescent="0.25">
      <c r="B14" s="146" t="s">
        <v>93</v>
      </c>
      <c r="C14" s="144"/>
      <c r="D14" s="144"/>
      <c r="E14" s="134"/>
      <c r="F14" s="135"/>
    </row>
    <row r="15" spans="2:11" ht="32.25" customHeight="1" x14ac:dyDescent="0.25">
      <c r="B15" s="68" t="s">
        <v>87</v>
      </c>
      <c r="C15" s="31"/>
      <c r="D15" s="31"/>
      <c r="E15" s="74" t="s">
        <v>114</v>
      </c>
      <c r="F15" s="14" t="s">
        <v>94</v>
      </c>
    </row>
    <row r="16" spans="2:11" ht="32.25" customHeight="1" x14ac:dyDescent="0.25">
      <c r="B16" s="69" t="s">
        <v>120</v>
      </c>
      <c r="C16" s="32"/>
      <c r="D16" s="32"/>
      <c r="E16" s="75">
        <f t="shared" ref="E16:E27" si="1">F16/F$12</f>
        <v>4.0330732169153137E-2</v>
      </c>
      <c r="F16" s="15">
        <v>800</v>
      </c>
    </row>
    <row r="17" spans="1:6" ht="32.25" customHeight="1" x14ac:dyDescent="0.25">
      <c r="B17" s="69" t="s">
        <v>121</v>
      </c>
      <c r="C17" s="32"/>
      <c r="D17" s="32"/>
      <c r="E17" s="75">
        <f t="shared" si="1"/>
        <v>0</v>
      </c>
      <c r="F17" s="15"/>
    </row>
    <row r="18" spans="1:6" ht="32.25" customHeight="1" x14ac:dyDescent="0.25">
      <c r="B18" s="69" t="s">
        <v>122</v>
      </c>
      <c r="C18" s="32"/>
      <c r="D18" s="32"/>
      <c r="E18" s="75">
        <f t="shared" si="1"/>
        <v>0.39322463864924306</v>
      </c>
      <c r="F18" s="15">
        <v>7800</v>
      </c>
    </row>
    <row r="19" spans="1:6" ht="32.25" customHeight="1" x14ac:dyDescent="0.25">
      <c r="B19" s="69" t="s">
        <v>123</v>
      </c>
      <c r="C19" s="32"/>
      <c r="D19" s="32"/>
      <c r="E19" s="75">
        <f t="shared" si="1"/>
        <v>0</v>
      </c>
      <c r="F19" s="15"/>
    </row>
    <row r="20" spans="1:6" ht="32.25" customHeight="1" x14ac:dyDescent="0.25">
      <c r="B20" s="69" t="s">
        <v>124</v>
      </c>
      <c r="C20" s="34"/>
      <c r="D20" s="34"/>
      <c r="E20" s="75">
        <f t="shared" si="1"/>
        <v>0</v>
      </c>
      <c r="F20" s="15"/>
    </row>
    <row r="21" spans="1:6" ht="32.25" customHeight="1" x14ac:dyDescent="0.25">
      <c r="B21" s="69" t="s">
        <v>141</v>
      </c>
      <c r="C21" s="34"/>
      <c r="D21" s="34"/>
      <c r="E21" s="75">
        <f t="shared" si="1"/>
        <v>0.32919103105012654</v>
      </c>
      <c r="F21" s="15">
        <v>6529.83</v>
      </c>
    </row>
    <row r="22" spans="1:6" ht="32.25" customHeight="1" x14ac:dyDescent="0.25">
      <c r="B22" s="69"/>
      <c r="C22" s="32"/>
      <c r="D22" s="32"/>
      <c r="E22" s="75"/>
      <c r="F22" s="15"/>
    </row>
    <row r="23" spans="1:6" ht="32.25" customHeight="1" x14ac:dyDescent="0.25">
      <c r="B23" s="69" t="s">
        <v>125</v>
      </c>
      <c r="C23" s="32"/>
      <c r="D23" s="32"/>
      <c r="E23" s="75">
        <f t="shared" si="1"/>
        <v>0</v>
      </c>
      <c r="F23" s="15"/>
    </row>
    <row r="24" spans="1:6" ht="32.25" customHeight="1" x14ac:dyDescent="0.25">
      <c r="B24" s="69" t="s">
        <v>137</v>
      </c>
      <c r="C24" s="32"/>
      <c r="D24" s="32"/>
      <c r="E24" s="75">
        <f t="shared" si="1"/>
        <v>0</v>
      </c>
      <c r="F24" s="15">
        <f>'Costituzione fondo 2018'!E26</f>
        <v>0</v>
      </c>
    </row>
    <row r="25" spans="1:6" ht="32.25" customHeight="1" x14ac:dyDescent="0.25">
      <c r="B25" s="69" t="s">
        <v>131</v>
      </c>
      <c r="C25" s="32"/>
      <c r="D25" s="32"/>
      <c r="E25" s="75">
        <f t="shared" si="1"/>
        <v>0</v>
      </c>
      <c r="F25" s="15"/>
    </row>
    <row r="26" spans="1:6" ht="32.25" customHeight="1" x14ac:dyDescent="0.25">
      <c r="B26" s="69" t="s">
        <v>126</v>
      </c>
      <c r="C26" s="32"/>
      <c r="D26" s="32"/>
      <c r="E26" s="75">
        <f t="shared" si="1"/>
        <v>0</v>
      </c>
      <c r="F26" s="15"/>
    </row>
    <row r="27" spans="1:6" ht="32.25" customHeight="1" thickBot="1" x14ac:dyDescent="0.3">
      <c r="B27" s="76" t="s">
        <v>112</v>
      </c>
      <c r="C27" s="64"/>
      <c r="D27" s="64"/>
      <c r="E27" s="77">
        <f t="shared" si="1"/>
        <v>0.76274640186852272</v>
      </c>
      <c r="F27" s="80">
        <f>SUM(F16:F26)</f>
        <v>15129.83</v>
      </c>
    </row>
    <row r="28" spans="1:6" ht="32.25" customHeight="1" thickBot="1" x14ac:dyDescent="0.3">
      <c r="A28" s="72"/>
      <c r="B28" s="73" t="s">
        <v>113</v>
      </c>
      <c r="C28" s="67"/>
      <c r="D28" s="67"/>
      <c r="E28" s="65">
        <f>F28/F$12</f>
        <v>0.23725359813147726</v>
      </c>
      <c r="F28" s="66">
        <f>F12-F27</f>
        <v>4706.1600000000017</v>
      </c>
    </row>
  </sheetData>
  <mergeCells count="3">
    <mergeCell ref="H6:K7"/>
    <mergeCell ref="B1:F1"/>
    <mergeCell ref="B14:F14"/>
  </mergeCell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Costituzione fondo 2018</vt:lpstr>
      <vt:lpstr>Utilizzo fondo defnitivo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Fabrizio Orizio</cp:lastModifiedBy>
  <cp:lastPrinted>2018-12-28T13:29:29Z</cp:lastPrinted>
  <dcterms:created xsi:type="dcterms:W3CDTF">2018-10-18T14:55:56Z</dcterms:created>
  <dcterms:modified xsi:type="dcterms:W3CDTF">2019-01-07T10:43:46Z</dcterms:modified>
</cp:coreProperties>
</file>